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6" windowWidth="21012" windowHeight="9696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J15" i="1" l="1"/>
  <c r="F23" i="1" l="1"/>
  <c r="F22" i="1"/>
  <c r="F16" i="1"/>
  <c r="C9" i="1"/>
  <c r="C14" i="1" s="1"/>
  <c r="K7" i="1"/>
  <c r="C11" i="1" l="1"/>
  <c r="C13" i="1" s="1"/>
  <c r="D16" i="1" s="1"/>
  <c r="E16" i="1" s="1"/>
</calcChain>
</file>

<file path=xl/sharedStrings.xml><?xml version="1.0" encoding="utf-8"?>
<sst xmlns="http://schemas.openxmlformats.org/spreadsheetml/2006/main" count="41" uniqueCount="38">
  <si>
    <t>SIMULADOR PARA PENSIÓN UABC</t>
  </si>
  <si>
    <t xml:space="preserve"> </t>
  </si>
  <si>
    <t>SISTEMA 1</t>
  </si>
  <si>
    <t>SISTEMA 2</t>
  </si>
  <si>
    <t>SUELDO 109</t>
  </si>
  <si>
    <t>ESTA MODALIDAD SE ESTABLECE POR UNA PENSIÓN MENSUAL VITALICIA</t>
  </si>
  <si>
    <t>MODALIDAD 1</t>
  </si>
  <si>
    <t>MODALIDAD 2</t>
  </si>
  <si>
    <t>NO. EMPL</t>
  </si>
  <si>
    <t>QUINQ_ACAD</t>
  </si>
  <si>
    <t xml:space="preserve">AÑOS </t>
  </si>
  <si>
    <t>CAT</t>
  </si>
  <si>
    <t>RFC</t>
  </si>
  <si>
    <t xml:space="preserve">SUELDO BASE </t>
  </si>
  <si>
    <t>ESTA MODALIDAD SE ESTABLECE POR UN PAGO ÚNICO QUE CORRESPONDEN A 7 AÑOS DEL SALARIO MENSUAL PENSIONABLE</t>
  </si>
  <si>
    <t>ESTA MODALIDAD SE ESTABLECE POR LA SUMA TOTAL DE APORTACIONES EFECTUADAS AL FONDO DE PENSIONES MÁS LAS APORTACIONES DE LA UABC</t>
  </si>
  <si>
    <t>CLAVE 80 (SUELDO ORD MENS)</t>
  </si>
  <si>
    <t>RECONOC. ANTIGÜEDAD</t>
  </si>
  <si>
    <t>CLAVE 90 (???%  ORD. MENS.)</t>
  </si>
  <si>
    <t>SUELDO COMPLETO MENSUAL</t>
  </si>
  <si>
    <t>PENSIÓN DEL IMSS</t>
  </si>
  <si>
    <t>DIFERENCIA</t>
  </si>
  <si>
    <t>50% RECON. A LA ANTIG.</t>
  </si>
  <si>
    <t>IMP_MENS</t>
  </si>
  <si>
    <t>EL TRABAJADOR RECIBE</t>
  </si>
  <si>
    <t>APORT. FONDO DE PENS</t>
  </si>
  <si>
    <t>CANTIDAD DE AÑOS LABORADOS DEL ACADÉMICO----&gt;</t>
  </si>
  <si>
    <t>|</t>
  </si>
  <si>
    <t>PORCENTAJE A PAGAR</t>
  </si>
  <si>
    <t>% RECONOCIMIENTO A LA ANTIGÜEDAD</t>
  </si>
  <si>
    <t>RANGO DE AÑOS LABORADOS</t>
  </si>
  <si>
    <t>DE</t>
  </si>
  <si>
    <t>A</t>
  </si>
  <si>
    <t>%</t>
  </si>
  <si>
    <t>% RECONOCIMIENTO ANTIGÜEDAD</t>
  </si>
  <si>
    <t>AÑOS SERVICIO</t>
  </si>
  <si>
    <t>Nombre empleado</t>
  </si>
  <si>
    <r>
      <rPr>
        <sz val="11"/>
        <color rgb="FFFF0000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Capture la información de los campos en color amarillo, con base a su situación.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</si>
</sst>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2" borderId="10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0" xfId="0" applyFont="1"/>
    <xf numFmtId="0" fontId="6" fillId="0" borderId="0" xfId="0" applyFont="1" applyFill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5" fillId="0" borderId="0" xfId="0" applyFont="1"/>
    <xf numFmtId="0" fontId="5" fillId="0" borderId="0" xfId="0" applyFont="1" applyBorder="1"/>
    <xf numFmtId="0" fontId="5" fillId="0" borderId="5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2" borderId="10" xfId="0" applyFont="1" applyFill="1" applyBorder="1" applyAlignment="1" applyProtection="1">
      <alignment horizontal="center"/>
      <protection locked="0"/>
    </xf>
    <xf numFmtId="0" fontId="8" fillId="0" borderId="10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2" borderId="10" xfId="0" applyFont="1" applyFill="1" applyBorder="1"/>
    <xf numFmtId="0" fontId="0" fillId="0" borderId="10" xfId="0" applyFont="1" applyBorder="1"/>
    <xf numFmtId="0" fontId="6" fillId="0" borderId="0" xfId="0" applyFont="1"/>
    <xf numFmtId="164" fontId="0" fillId="0" borderId="0" xfId="0" applyNumberFormat="1" applyFont="1"/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0" xfId="0" applyFont="1" applyAlignment="1">
      <alignment horizontal="right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1" xfId="0" applyFont="1" applyFill="1" applyBorder="1"/>
    <xf numFmtId="0" fontId="5" fillId="0" borderId="29" xfId="0" applyFont="1" applyFill="1" applyBorder="1"/>
    <xf numFmtId="0" fontId="5" fillId="0" borderId="15" xfId="0" applyFont="1" applyFill="1" applyBorder="1"/>
    <xf numFmtId="0" fontId="5" fillId="0" borderId="30" xfId="0" applyFont="1" applyFill="1" applyBorder="1"/>
    <xf numFmtId="0" fontId="5" fillId="0" borderId="12" xfId="0" applyFont="1" applyFill="1" applyBorder="1"/>
    <xf numFmtId="0" fontId="5" fillId="0" borderId="16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4" xfId="0" applyFont="1" applyFill="1" applyBorder="1"/>
    <xf numFmtId="0" fontId="5" fillId="0" borderId="0" xfId="0" applyFont="1" applyFill="1" applyBorder="1"/>
    <xf numFmtId="0" fontId="5" fillId="0" borderId="21" xfId="0" applyFont="1" applyFill="1" applyBorder="1"/>
    <xf numFmtId="0" fontId="5" fillId="0" borderId="22" xfId="0" applyFont="1" applyFill="1" applyBorder="1"/>
    <xf numFmtId="164" fontId="5" fillId="0" borderId="10" xfId="1" applyFont="1" applyFill="1" applyBorder="1"/>
    <xf numFmtId="0" fontId="5" fillId="0" borderId="20" xfId="0" applyFont="1" applyFill="1" applyBorder="1"/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wrapText="1"/>
    </xf>
    <xf numFmtId="164" fontId="5" fillId="0" borderId="10" xfId="1" quotePrefix="1" applyFont="1" applyFill="1" applyBorder="1"/>
    <xf numFmtId="164" fontId="5" fillId="0" borderId="20" xfId="1" applyFont="1" applyFill="1" applyBorder="1"/>
    <xf numFmtId="4" fontId="5" fillId="0" borderId="23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10" fontId="5" fillId="0" borderId="10" xfId="0" applyNumberFormat="1" applyFont="1" applyFill="1" applyBorder="1"/>
    <xf numFmtId="0" fontId="0" fillId="0" borderId="0" xfId="0" applyFont="1" applyFill="1"/>
    <xf numFmtId="0" fontId="9" fillId="0" borderId="10" xfId="0" applyFont="1" applyFill="1" applyBorder="1" applyAlignment="1">
      <alignment horizontal="center"/>
    </xf>
    <xf numFmtId="9" fontId="7" fillId="0" borderId="10" xfId="0" applyNumberFormat="1" applyFont="1" applyFill="1" applyBorder="1" applyAlignment="1">
      <alignment horizontal="center"/>
    </xf>
    <xf numFmtId="165" fontId="7" fillId="0" borderId="10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164" fontId="3" fillId="0" borderId="10" xfId="1" applyFont="1" applyFill="1" applyBorder="1"/>
    <xf numFmtId="0" fontId="5" fillId="0" borderId="0" xfId="0" applyFont="1" applyAlignment="1">
      <alignment horizont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64" fontId="5" fillId="0" borderId="13" xfId="1" applyFont="1" applyFill="1" applyBorder="1" applyAlignment="1">
      <alignment horizontal="right"/>
    </xf>
    <xf numFmtId="164" fontId="5" fillId="0" borderId="17" xfId="1" applyFont="1" applyFill="1" applyBorder="1" applyAlignment="1">
      <alignment horizontal="right"/>
    </xf>
    <xf numFmtId="0" fontId="9" fillId="0" borderId="27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horizontal="right"/>
      <protection locked="0"/>
    </xf>
    <xf numFmtId="0" fontId="5" fillId="2" borderId="17" xfId="0" applyFont="1" applyFill="1" applyBorder="1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628650</xdr:colOff>
      <xdr:row>6</xdr:row>
      <xdr:rowOff>123825</xdr:rowOff>
    </xdr:from>
    <xdr:to>
      <xdr:col>11</xdr:col>
      <xdr:colOff>238125</xdr:colOff>
      <xdr:row>14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14182725" y="1457325"/>
          <a:ext cx="2771775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1028700</xdr:colOff>
      <xdr:row>6</xdr:row>
      <xdr:rowOff>133350</xdr:rowOff>
    </xdr:from>
    <xdr:to>
      <xdr:col>10</xdr:col>
      <xdr:colOff>228600</xdr:colOff>
      <xdr:row>20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8401050" y="1466850"/>
          <a:ext cx="6962775" cy="2971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38100</xdr:colOff>
      <xdr:row>11</xdr:row>
      <xdr:rowOff>114300</xdr:rowOff>
    </xdr:from>
    <xdr:to>
      <xdr:col>10</xdr:col>
      <xdr:colOff>590550</xdr:colOff>
      <xdr:row>19</xdr:row>
      <xdr:rowOff>133350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4352925" y="2590800"/>
          <a:ext cx="11372850" cy="1762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>
      <selection activeCell="C4" sqref="C4"/>
    </sheetView>
  </sheetViews>
  <sheetFormatPr defaultColWidth="23.6640625" defaultRowHeight="14.4" x14ac:dyDescent="0.3"/>
  <cols>
    <col min="1" max="1" width="23.6640625" style="6"/>
    <col min="2" max="2" width="20.33203125" style="6" customWidth="1"/>
    <col min="3" max="3" width="42.33203125" style="6" bestFit="1" customWidth="1"/>
    <col min="4" max="4" width="23.6640625" style="6"/>
    <col min="5" max="5" width="22.109375" style="6" customWidth="1"/>
    <col min="6" max="6" width="21.5546875" style="6" customWidth="1"/>
    <col min="7" max="16384" width="23.6640625" style="6"/>
  </cols>
  <sheetData>
    <row r="1" spans="1:13" ht="18" x14ac:dyDescent="0.35">
      <c r="C1" s="62" t="s">
        <v>0</v>
      </c>
      <c r="D1" s="62"/>
      <c r="E1" s="62"/>
    </row>
    <row r="2" spans="1:13" ht="21.75" customHeight="1" thickBot="1" x14ac:dyDescent="0.35">
      <c r="B2" s="6" t="s">
        <v>37</v>
      </c>
    </row>
    <row r="3" spans="1:13" ht="15.75" customHeight="1" x14ac:dyDescent="0.3">
      <c r="A3" s="1"/>
      <c r="B3" s="7" t="s">
        <v>1</v>
      </c>
      <c r="H3" s="8"/>
      <c r="I3" s="9"/>
      <c r="J3" s="9"/>
      <c r="K3" s="9"/>
      <c r="L3" s="9"/>
      <c r="M3" s="10"/>
    </row>
    <row r="4" spans="1:13" ht="15" thickBot="1" x14ac:dyDescent="0.35">
      <c r="H4" s="11"/>
      <c r="I4" s="12"/>
      <c r="J4" s="12"/>
      <c r="K4" s="12"/>
      <c r="L4" s="12"/>
      <c r="M4" s="13"/>
    </row>
    <row r="5" spans="1:13" s="14" customFormat="1" ht="18.600000000000001" thickBot="1" x14ac:dyDescent="0.4">
      <c r="D5" s="46" t="s">
        <v>2</v>
      </c>
      <c r="E5" s="47" t="s">
        <v>3</v>
      </c>
      <c r="F5" s="48"/>
      <c r="H5" s="11"/>
      <c r="I5" s="15"/>
      <c r="J5" s="15"/>
      <c r="K5" s="15"/>
      <c r="L5" s="15"/>
      <c r="M5" s="16"/>
    </row>
    <row r="6" spans="1:13" ht="18" customHeight="1" x14ac:dyDescent="0.35">
      <c r="A6" s="30" t="s">
        <v>4</v>
      </c>
      <c r="B6" s="31"/>
      <c r="C6" s="2" t="s">
        <v>36</v>
      </c>
      <c r="D6" s="71" t="s">
        <v>5</v>
      </c>
      <c r="E6" s="49" t="s">
        <v>6</v>
      </c>
      <c r="F6" s="49" t="s">
        <v>7</v>
      </c>
      <c r="H6" s="11"/>
      <c r="I6" s="17" t="s">
        <v>8</v>
      </c>
      <c r="J6" s="17" t="s">
        <v>9</v>
      </c>
      <c r="K6" s="17" t="s">
        <v>10</v>
      </c>
      <c r="L6" s="18" t="s">
        <v>11</v>
      </c>
      <c r="M6" s="18" t="s">
        <v>12</v>
      </c>
    </row>
    <row r="7" spans="1:13" ht="18" customHeight="1" x14ac:dyDescent="0.35">
      <c r="A7" s="32" t="s">
        <v>13</v>
      </c>
      <c r="B7" s="33"/>
      <c r="C7" s="72">
        <v>20614.740000000002</v>
      </c>
      <c r="D7" s="64"/>
      <c r="E7" s="63" t="s">
        <v>14</v>
      </c>
      <c r="F7" s="63" t="s">
        <v>15</v>
      </c>
      <c r="H7" s="11"/>
      <c r="I7" s="19">
        <v>17272</v>
      </c>
      <c r="J7" s="20">
        <v>12000</v>
      </c>
      <c r="K7" s="21">
        <f>INT(J7/365)</f>
        <v>32</v>
      </c>
      <c r="L7" s="3">
        <v>115</v>
      </c>
      <c r="M7" s="22"/>
    </row>
    <row r="8" spans="1:13" ht="18" x14ac:dyDescent="0.35">
      <c r="A8" s="34" t="s">
        <v>16</v>
      </c>
      <c r="B8" s="35"/>
      <c r="C8" s="73"/>
      <c r="D8" s="64"/>
      <c r="E8" s="64"/>
      <c r="F8" s="64"/>
      <c r="H8" s="11"/>
      <c r="I8" s="5"/>
      <c r="J8" s="23"/>
      <c r="K8" s="23"/>
      <c r="L8" s="23"/>
      <c r="M8" s="23"/>
    </row>
    <row r="9" spans="1:13" ht="18" x14ac:dyDescent="0.35">
      <c r="A9" s="32" t="s">
        <v>17</v>
      </c>
      <c r="B9" s="36"/>
      <c r="C9" s="66">
        <f>C7*F23</f>
        <v>13399.581000000002</v>
      </c>
      <c r="D9" s="64"/>
      <c r="E9" s="64"/>
      <c r="F9" s="64"/>
      <c r="H9" s="11"/>
      <c r="I9" s="5"/>
      <c r="J9" s="23"/>
      <c r="K9" s="23"/>
      <c r="L9" s="23"/>
      <c r="M9" s="23"/>
    </row>
    <row r="10" spans="1:13" ht="18" x14ac:dyDescent="0.35">
      <c r="A10" s="34" t="s">
        <v>18</v>
      </c>
      <c r="B10" s="37"/>
      <c r="C10" s="67"/>
      <c r="D10" s="64"/>
      <c r="E10" s="64"/>
      <c r="F10" s="64"/>
      <c r="H10" s="11"/>
      <c r="I10" s="5"/>
      <c r="J10" s="23"/>
      <c r="K10" s="23"/>
      <c r="L10" s="23"/>
      <c r="M10" s="23"/>
    </row>
    <row r="11" spans="1:13" ht="18" x14ac:dyDescent="0.35">
      <c r="A11" s="38" t="s">
        <v>19</v>
      </c>
      <c r="B11" s="39"/>
      <c r="C11" s="44">
        <f>SUM(C7:C10)</f>
        <v>34014.321000000004</v>
      </c>
      <c r="D11" s="64"/>
      <c r="E11" s="64"/>
      <c r="F11" s="64"/>
      <c r="H11" s="11"/>
      <c r="I11" s="12"/>
      <c r="J11" s="12"/>
      <c r="K11" s="12"/>
      <c r="L11" s="12"/>
      <c r="M11" s="13"/>
    </row>
    <row r="12" spans="1:13" ht="18" x14ac:dyDescent="0.35">
      <c r="A12" s="38" t="s">
        <v>20</v>
      </c>
      <c r="B12" s="39"/>
      <c r="C12" s="3">
        <v>24926.66</v>
      </c>
      <c r="D12" s="64"/>
      <c r="E12" s="64"/>
      <c r="F12" s="64"/>
      <c r="H12" s="11"/>
      <c r="I12" s="12"/>
      <c r="J12" s="12"/>
      <c r="K12" s="12"/>
      <c r="L12" s="12"/>
      <c r="M12" s="13"/>
    </row>
    <row r="13" spans="1:13" ht="18" x14ac:dyDescent="0.35">
      <c r="A13" s="38" t="s">
        <v>21</v>
      </c>
      <c r="B13" s="39"/>
      <c r="C13" s="44">
        <f>(C11-C12)</f>
        <v>9087.6610000000037</v>
      </c>
      <c r="D13" s="64"/>
      <c r="E13" s="64"/>
      <c r="F13" s="64"/>
      <c r="H13" s="11"/>
      <c r="I13" s="12"/>
      <c r="J13" s="12"/>
      <c r="K13" s="12"/>
      <c r="L13" s="12"/>
      <c r="M13" s="13"/>
    </row>
    <row r="14" spans="1:13" ht="18" x14ac:dyDescent="0.35">
      <c r="A14" s="38" t="s">
        <v>22</v>
      </c>
      <c r="B14" s="39"/>
      <c r="C14" s="44">
        <f>(C9/2)</f>
        <v>6699.790500000001</v>
      </c>
      <c r="D14" s="64"/>
      <c r="E14" s="64"/>
      <c r="F14" s="64"/>
      <c r="H14" s="11"/>
      <c r="I14" s="12"/>
      <c r="J14" s="23" t="s">
        <v>11</v>
      </c>
      <c r="K14" s="18" t="s">
        <v>23</v>
      </c>
      <c r="L14" s="12"/>
      <c r="M14" s="13"/>
    </row>
    <row r="15" spans="1:13" ht="18.600000000000001" thickBot="1" x14ac:dyDescent="0.4">
      <c r="A15" s="40"/>
      <c r="B15" s="41"/>
      <c r="C15" s="45"/>
      <c r="D15" s="65"/>
      <c r="E15" s="65"/>
      <c r="F15" s="65"/>
      <c r="H15" s="11"/>
      <c r="I15" s="12"/>
      <c r="J15" s="23">
        <f>L7</f>
        <v>115</v>
      </c>
      <c r="K15" s="61">
        <v>25000</v>
      </c>
      <c r="L15" s="12"/>
      <c r="M15" s="13"/>
    </row>
    <row r="16" spans="1:13" ht="18.600000000000001" thickBot="1" x14ac:dyDescent="0.4">
      <c r="A16" s="42" t="s">
        <v>24</v>
      </c>
      <c r="B16" s="43"/>
      <c r="C16" s="45"/>
      <c r="D16" s="50">
        <f>IF(C13&gt;=C9,C9,IF(C13&lt;=C14,C14,C13))*F22</f>
        <v>9087.6610000000037</v>
      </c>
      <c r="E16" s="51">
        <f>(D16*7)*12</f>
        <v>763363.52400000021</v>
      </c>
      <c r="F16" s="52">
        <f>F18*(2)</f>
        <v>398603.4</v>
      </c>
      <c r="H16" s="11"/>
      <c r="I16" s="12"/>
      <c r="J16" s="12"/>
      <c r="K16" s="12"/>
      <c r="L16" s="12"/>
      <c r="M16" s="13"/>
    </row>
    <row r="17" spans="1:13" x14ac:dyDescent="0.3">
      <c r="H17" s="11"/>
      <c r="I17" s="12"/>
      <c r="J17" s="12"/>
      <c r="K17" s="12"/>
      <c r="L17" s="12"/>
      <c r="M17" s="13"/>
    </row>
    <row r="18" spans="1:13" ht="18.600000000000001" thickBot="1" x14ac:dyDescent="0.4">
      <c r="B18" s="24" t="s">
        <v>1</v>
      </c>
      <c r="D18" s="25"/>
      <c r="E18" s="6" t="s">
        <v>25</v>
      </c>
      <c r="F18" s="4">
        <v>199301.7</v>
      </c>
      <c r="H18" s="26"/>
      <c r="I18" s="27"/>
      <c r="J18" s="27"/>
      <c r="K18" s="27"/>
      <c r="L18" s="27"/>
      <c r="M18" s="28"/>
    </row>
    <row r="21" spans="1:13" ht="18" x14ac:dyDescent="0.35">
      <c r="B21" s="56"/>
      <c r="C21" s="53"/>
      <c r="D21" s="53"/>
      <c r="E21" s="54" t="s">
        <v>26</v>
      </c>
      <c r="F21" s="4">
        <v>34</v>
      </c>
      <c r="I21" s="29"/>
    </row>
    <row r="22" spans="1:13" ht="18" x14ac:dyDescent="0.35">
      <c r="A22" s="6" t="s">
        <v>27</v>
      </c>
      <c r="C22" s="53"/>
      <c r="D22" s="53"/>
      <c r="E22" s="54" t="s">
        <v>28</v>
      </c>
      <c r="F22" s="55">
        <f>VLOOKUP(F21,$C$27:$E$29,3,TRUE)</f>
        <v>1</v>
      </c>
      <c r="I22" s="29"/>
    </row>
    <row r="23" spans="1:13" ht="18" x14ac:dyDescent="0.35">
      <c r="C23" s="53"/>
      <c r="D23" s="53"/>
      <c r="E23" s="54" t="s">
        <v>29</v>
      </c>
      <c r="F23" s="55">
        <f>VLOOKUP(F21,$C$36:$D$85,2,TRUE)</f>
        <v>0.65</v>
      </c>
    </row>
    <row r="25" spans="1:13" ht="18" x14ac:dyDescent="0.35">
      <c r="C25" s="68" t="s">
        <v>30</v>
      </c>
      <c r="D25" s="69"/>
      <c r="E25" s="70"/>
    </row>
    <row r="26" spans="1:13" ht="18" x14ac:dyDescent="0.35">
      <c r="C26" s="57" t="s">
        <v>31</v>
      </c>
      <c r="D26" s="57" t="s">
        <v>32</v>
      </c>
      <c r="E26" s="57" t="s">
        <v>33</v>
      </c>
    </row>
    <row r="27" spans="1:13" x14ac:dyDescent="0.3">
      <c r="C27" s="18">
        <v>20</v>
      </c>
      <c r="D27" s="18">
        <v>24</v>
      </c>
      <c r="E27" s="58">
        <v>0.5</v>
      </c>
    </row>
    <row r="28" spans="1:13" x14ac:dyDescent="0.3">
      <c r="C28" s="18">
        <v>25</v>
      </c>
      <c r="D28" s="18">
        <v>29</v>
      </c>
      <c r="E28" s="58">
        <v>0.75</v>
      </c>
    </row>
    <row r="29" spans="1:13" x14ac:dyDescent="0.3">
      <c r="C29" s="18">
        <v>30</v>
      </c>
      <c r="D29" s="18">
        <v>50</v>
      </c>
      <c r="E29" s="58">
        <v>1</v>
      </c>
    </row>
    <row r="34" spans="3:4" ht="18" x14ac:dyDescent="0.35">
      <c r="C34" s="68" t="s">
        <v>34</v>
      </c>
      <c r="D34" s="70"/>
    </row>
    <row r="35" spans="3:4" ht="18" x14ac:dyDescent="0.35">
      <c r="C35" s="57" t="s">
        <v>35</v>
      </c>
      <c r="D35" s="57" t="s">
        <v>33</v>
      </c>
    </row>
    <row r="36" spans="3:4" x14ac:dyDescent="0.3">
      <c r="C36" s="18">
        <v>1</v>
      </c>
      <c r="D36" s="59">
        <v>0</v>
      </c>
    </row>
    <row r="37" spans="3:4" x14ac:dyDescent="0.3">
      <c r="C37" s="18">
        <v>2</v>
      </c>
      <c r="D37" s="59">
        <v>0</v>
      </c>
    </row>
    <row r="38" spans="3:4" x14ac:dyDescent="0.3">
      <c r="C38" s="18">
        <v>3</v>
      </c>
      <c r="D38" s="59">
        <v>0</v>
      </c>
    </row>
    <row r="39" spans="3:4" x14ac:dyDescent="0.3">
      <c r="C39" s="18">
        <v>4</v>
      </c>
      <c r="D39" s="59">
        <v>0</v>
      </c>
    </row>
    <row r="40" spans="3:4" x14ac:dyDescent="0.3">
      <c r="C40" s="18">
        <v>5</v>
      </c>
      <c r="D40" s="59">
        <v>0.1</v>
      </c>
    </row>
    <row r="41" spans="3:4" x14ac:dyDescent="0.3">
      <c r="C41" s="18">
        <v>6</v>
      </c>
      <c r="D41" s="59">
        <v>0.12</v>
      </c>
    </row>
    <row r="42" spans="3:4" x14ac:dyDescent="0.3">
      <c r="C42" s="18">
        <v>7</v>
      </c>
      <c r="D42" s="59">
        <v>0.14000000000000001</v>
      </c>
    </row>
    <row r="43" spans="3:4" x14ac:dyDescent="0.3">
      <c r="C43" s="18">
        <v>8</v>
      </c>
      <c r="D43" s="59">
        <v>0.16</v>
      </c>
    </row>
    <row r="44" spans="3:4" x14ac:dyDescent="0.3">
      <c r="C44" s="18">
        <v>9</v>
      </c>
      <c r="D44" s="59">
        <v>0.18</v>
      </c>
    </row>
    <row r="45" spans="3:4" x14ac:dyDescent="0.3">
      <c r="C45" s="18">
        <v>10</v>
      </c>
      <c r="D45" s="59">
        <v>0.2</v>
      </c>
    </row>
    <row r="46" spans="3:4" x14ac:dyDescent="0.3">
      <c r="C46" s="18">
        <v>11</v>
      </c>
      <c r="D46" s="59">
        <v>0.22</v>
      </c>
    </row>
    <row r="47" spans="3:4" x14ac:dyDescent="0.3">
      <c r="C47" s="18">
        <v>12</v>
      </c>
      <c r="D47" s="59">
        <v>0.24</v>
      </c>
    </row>
    <row r="48" spans="3:4" x14ac:dyDescent="0.3">
      <c r="C48" s="18">
        <v>13</v>
      </c>
      <c r="D48" s="59">
        <v>0.26</v>
      </c>
    </row>
    <row r="49" spans="3:4" x14ac:dyDescent="0.3">
      <c r="C49" s="18">
        <v>14</v>
      </c>
      <c r="D49" s="59">
        <v>0.28000000000000003</v>
      </c>
    </row>
    <row r="50" spans="3:4" x14ac:dyDescent="0.3">
      <c r="C50" s="18">
        <v>15</v>
      </c>
      <c r="D50" s="59">
        <v>0.3</v>
      </c>
    </row>
    <row r="51" spans="3:4" x14ac:dyDescent="0.3">
      <c r="C51" s="18">
        <v>16</v>
      </c>
      <c r="D51" s="59">
        <v>0.32</v>
      </c>
    </row>
    <row r="52" spans="3:4" x14ac:dyDescent="0.3">
      <c r="C52" s="18">
        <v>17</v>
      </c>
      <c r="D52" s="59">
        <v>0.34</v>
      </c>
    </row>
    <row r="53" spans="3:4" x14ac:dyDescent="0.3">
      <c r="C53" s="18">
        <v>18</v>
      </c>
      <c r="D53" s="59">
        <v>0.36</v>
      </c>
    </row>
    <row r="54" spans="3:4" x14ac:dyDescent="0.3">
      <c r="C54" s="18">
        <v>19</v>
      </c>
      <c r="D54" s="59">
        <v>0.38</v>
      </c>
    </row>
    <row r="55" spans="3:4" x14ac:dyDescent="0.3">
      <c r="C55" s="18">
        <v>20</v>
      </c>
      <c r="D55" s="59">
        <v>0.4</v>
      </c>
    </row>
    <row r="56" spans="3:4" x14ac:dyDescent="0.3">
      <c r="C56" s="18">
        <v>21</v>
      </c>
      <c r="D56" s="59">
        <v>0.42499999999999999</v>
      </c>
    </row>
    <row r="57" spans="3:4" x14ac:dyDescent="0.3">
      <c r="C57" s="18">
        <v>22</v>
      </c>
      <c r="D57" s="59">
        <v>0.45</v>
      </c>
    </row>
    <row r="58" spans="3:4" x14ac:dyDescent="0.3">
      <c r="C58" s="18">
        <v>23</v>
      </c>
      <c r="D58" s="59">
        <v>0.47499999999999998</v>
      </c>
    </row>
    <row r="59" spans="3:4" x14ac:dyDescent="0.3">
      <c r="C59" s="18">
        <v>24</v>
      </c>
      <c r="D59" s="59">
        <v>0.5</v>
      </c>
    </row>
    <row r="60" spans="3:4" x14ac:dyDescent="0.3">
      <c r="C60" s="18">
        <v>25</v>
      </c>
      <c r="D60" s="59">
        <v>0.52500000000000002</v>
      </c>
    </row>
    <row r="61" spans="3:4" x14ac:dyDescent="0.3">
      <c r="C61" s="18">
        <v>26</v>
      </c>
      <c r="D61" s="59">
        <v>0.55000000000000004</v>
      </c>
    </row>
    <row r="62" spans="3:4" x14ac:dyDescent="0.3">
      <c r="C62" s="18">
        <v>27</v>
      </c>
      <c r="D62" s="59">
        <v>0.57499999999999996</v>
      </c>
    </row>
    <row r="63" spans="3:4" x14ac:dyDescent="0.3">
      <c r="C63" s="18">
        <v>28</v>
      </c>
      <c r="D63" s="59">
        <v>0.6</v>
      </c>
    </row>
    <row r="64" spans="3:4" x14ac:dyDescent="0.3">
      <c r="C64" s="18">
        <v>29</v>
      </c>
      <c r="D64" s="59">
        <v>0.625</v>
      </c>
    </row>
    <row r="65" spans="3:4" x14ac:dyDescent="0.3">
      <c r="C65" s="18">
        <v>30</v>
      </c>
      <c r="D65" s="59">
        <v>0.65</v>
      </c>
    </row>
    <row r="66" spans="3:4" x14ac:dyDescent="0.3">
      <c r="C66" s="60">
        <v>31</v>
      </c>
      <c r="D66" s="59">
        <v>0.65</v>
      </c>
    </row>
    <row r="67" spans="3:4" x14ac:dyDescent="0.3">
      <c r="C67" s="18">
        <v>32</v>
      </c>
      <c r="D67" s="59">
        <v>0.65</v>
      </c>
    </row>
    <row r="68" spans="3:4" x14ac:dyDescent="0.3">
      <c r="C68" s="60">
        <v>33</v>
      </c>
      <c r="D68" s="59">
        <v>0.65</v>
      </c>
    </row>
    <row r="69" spans="3:4" x14ac:dyDescent="0.3">
      <c r="C69" s="18">
        <v>34</v>
      </c>
      <c r="D69" s="59">
        <v>0.65</v>
      </c>
    </row>
    <row r="70" spans="3:4" x14ac:dyDescent="0.3">
      <c r="C70" s="60">
        <v>35</v>
      </c>
      <c r="D70" s="59">
        <v>0.65</v>
      </c>
    </row>
    <row r="71" spans="3:4" x14ac:dyDescent="0.3">
      <c r="C71" s="18">
        <v>36</v>
      </c>
      <c r="D71" s="59">
        <v>0.65</v>
      </c>
    </row>
    <row r="72" spans="3:4" x14ac:dyDescent="0.3">
      <c r="C72" s="60">
        <v>37</v>
      </c>
      <c r="D72" s="59">
        <v>0.65</v>
      </c>
    </row>
    <row r="73" spans="3:4" x14ac:dyDescent="0.3">
      <c r="C73" s="18">
        <v>38</v>
      </c>
      <c r="D73" s="59">
        <v>0.65</v>
      </c>
    </row>
    <row r="74" spans="3:4" x14ac:dyDescent="0.3">
      <c r="C74" s="60">
        <v>39</v>
      </c>
      <c r="D74" s="59">
        <v>0.65</v>
      </c>
    </row>
    <row r="75" spans="3:4" x14ac:dyDescent="0.3">
      <c r="C75" s="18">
        <v>40</v>
      </c>
      <c r="D75" s="59">
        <v>0.65</v>
      </c>
    </row>
    <row r="76" spans="3:4" x14ac:dyDescent="0.3">
      <c r="C76" s="60">
        <v>41</v>
      </c>
      <c r="D76" s="59">
        <v>0.65</v>
      </c>
    </row>
    <row r="77" spans="3:4" x14ac:dyDescent="0.3">
      <c r="C77" s="18">
        <v>42</v>
      </c>
      <c r="D77" s="59">
        <v>0.65</v>
      </c>
    </row>
    <row r="78" spans="3:4" x14ac:dyDescent="0.3">
      <c r="C78" s="60">
        <v>43</v>
      </c>
      <c r="D78" s="59">
        <v>0.65</v>
      </c>
    </row>
    <row r="79" spans="3:4" x14ac:dyDescent="0.3">
      <c r="C79" s="18">
        <v>44</v>
      </c>
      <c r="D79" s="59">
        <v>0.65</v>
      </c>
    </row>
    <row r="80" spans="3:4" x14ac:dyDescent="0.3">
      <c r="C80" s="60">
        <v>45</v>
      </c>
      <c r="D80" s="59">
        <v>0.65</v>
      </c>
    </row>
    <row r="81" spans="3:4" x14ac:dyDescent="0.3">
      <c r="C81" s="18">
        <v>46</v>
      </c>
      <c r="D81" s="59">
        <v>0.65</v>
      </c>
    </row>
    <row r="82" spans="3:4" x14ac:dyDescent="0.3">
      <c r="C82" s="60">
        <v>47</v>
      </c>
      <c r="D82" s="59">
        <v>0.65</v>
      </c>
    </row>
    <row r="83" spans="3:4" x14ac:dyDescent="0.3">
      <c r="C83" s="18">
        <v>48</v>
      </c>
      <c r="D83" s="59">
        <v>0.65</v>
      </c>
    </row>
    <row r="84" spans="3:4" x14ac:dyDescent="0.3">
      <c r="C84" s="60">
        <v>49</v>
      </c>
      <c r="D84" s="59">
        <v>0.65</v>
      </c>
    </row>
    <row r="85" spans="3:4" x14ac:dyDescent="0.3">
      <c r="C85" s="18">
        <v>50</v>
      </c>
      <c r="D85" s="59">
        <v>0.65</v>
      </c>
    </row>
  </sheetData>
  <sheetProtection password="DEA2" sheet="1" objects="1" scenarios="1"/>
  <mergeCells count="8">
    <mergeCell ref="C1:E1"/>
    <mergeCell ref="F7:F15"/>
    <mergeCell ref="C9:C10"/>
    <mergeCell ref="C25:E25"/>
    <mergeCell ref="C34:D34"/>
    <mergeCell ref="D6:D15"/>
    <mergeCell ref="C7:C8"/>
    <mergeCell ref="E7:E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</dc:creator>
  <cp:lastModifiedBy>Angie</cp:lastModifiedBy>
  <dcterms:created xsi:type="dcterms:W3CDTF">2014-05-28T21:04:58Z</dcterms:created>
  <dcterms:modified xsi:type="dcterms:W3CDTF">2014-06-04T19:25:04Z</dcterms:modified>
</cp:coreProperties>
</file>